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Mode d'emploi" state="visible" r:id="rId4"/>
    <sheet sheetId="2" name="1. Le besoin réel" state="visible" r:id="rId5"/>
    <sheet sheetId="3" name="2. Les ressources" state="visible" r:id="rId6"/>
    <sheet sheetId="4" name="3. Le remboursement" state="visible" r:id="rId7"/>
  </sheets>
  <calcPr calcId="171027" fullCalcOnLoad="1"/>
</workbook>
</file>

<file path=xl/sharedStrings.xml><?xml version="1.0" encoding="utf-8"?>
<sst xmlns="http://schemas.openxmlformats.org/spreadsheetml/2006/main" count="107" uniqueCount="98">
  <si>
    <t>Plan de financement de reprise</t>
  </si>
  <si>
    <t/>
  </si>
  <si>
    <t>À quoi sert ce tableau</t>
  </si>
  <si>
    <t>Répondre aux deux questions que pose votre banquier, et dans cet ordre : combien vous faut-il vraiment (le prix n'est jamais le besoin), et l'affaire peut-elle rembourser la dette qu'on va lui mettre sur le dos ?</t>
  </si>
  <si>
    <t>Dans quel ordre remplir</t>
  </si>
  <si>
    <t>1.  Onglet « 1. Le besoin réel » — tout ce qu'il faut financer, pas seulement le prix.</t>
  </si>
  <si>
    <t>2.  Onglet « 2. Les ressources » — d'où vient l'argent. L'équilibre doit être positif.</t>
  </si>
  <si>
    <t>3.  Onglet « 3. Le remboursement » — le calcul que fait la banque avant de dire oui.</t>
  </si>
  <si>
    <t>4.  IMPORTANT : l'exemple pré-rempli est VOLONTAIREMENT un dossier qui ne passe pas. Le fichier n'est pas cassé — lisez ci-dessous.</t>
  </si>
  <si>
    <t>Comment lire les couleurs</t>
  </si>
  <si>
    <t>CELLULE JAUNE, TEXTE BLEU  →  c'est à vous de la remplir.</t>
  </si>
  <si>
    <t>Texte noir  →  calcul automatique. N'y touchez pas, vous casseriez les formules.</t>
  </si>
  <si>
    <t>Texte vert  →  valeur reprise d'un autre onglet.</t>
  </si>
  <si>
    <t>Le fichier est pré-rempli avec un exemple chiffré</t>
  </si>
  <si>
    <t>Les valeurs présentes sont celles d'un dossier fictif, uniquement là pour montrer le format attendu et vous permettre de voir le tableau fonctionner. Remplacez-les par les vôtres.</t>
  </si>
  <si>
    <t>Avertissement</t>
  </si>
  <si>
    <t>Cet outil est un support de travail. Il ne remplace ni un expert-comptable, ni votre banquier. Les taux, durées et seuils proposés sont des ordres de grandeur usuels, pas des conditions de marché garanties : ils dépendent de votre dossier, de votre apport et de la banque. Un plan de financement équilibré sur ce tableau ne garantit aucun accord bancaire.</t>
  </si>
  <si>
    <t>© Cession-Affaire — cession-affaire.com  ·  Sébastien Joumel &amp; Kévin Papot  ·  Usage libre.</t>
  </si>
  <si>
    <t>Pourquoi l'exemple ne passe pas (et c'est voulu)</t>
  </si>
  <si>
    <t xml:space="preserve">Le dossier pré-rempli est celui d'un primo-repreneur type, et il échoue sur les deux tableaux :
•  Le prix affiché est de 270 000 €, mais le besoin RÉEL est de 380 000 € une fois ajoutés les frais, la reconstitution du stock et un coussin de trésorerie. L'écart — 110 000 € — représente exactement le montant de l'apport, qui devait servir à rassurer la banque et non à combler un oubli.
•  Résultat : l'équilibre est négatif, et la capacité de remboursement tombe à 0,57. L'affaire ne couvre pas ses annuités : aucune banque ne suivra.
C'est le scénario le plus fréquent, et c'est pour cela qu'il est ici. Remplacez les chiffres par les vôtres : si votre propre dossier affiche le même verdict, ce n'est pas le tableau qui se trompe.</t>
  </si>
  <si>
    <t>1.  Le besoin réel  (le prix n'est que le début)</t>
  </si>
  <si>
    <t>L'erreur la plus fréquente du primo-repreneur : mobiliser tout son apport dans le prix, et découvrir qu'il ne reste rien pour faire tourner l'affaire. Une entreprise rentable peut mourir d'un simple trou de trésorerie.</t>
  </si>
  <si>
    <t>Poste à financer</t>
  </si>
  <si>
    <t>Montant</t>
  </si>
  <si>
    <t>Ce que les gens oublient</t>
  </si>
  <si>
    <t>Prix des titres ou du fonds</t>
  </si>
  <si>
    <t>Le chiffre affiché. Le seul que la plupart des gens budgètent.</t>
  </si>
  <si>
    <t>Frais d'acquisition (audit, avocat, actes)</t>
  </si>
  <si>
    <t>Un audit sérieux coûte cher. Le sauter coûte plus cher encore.</t>
  </si>
  <si>
    <t>Droits d'enregistrement</t>
  </si>
  <si>
    <t>Variables selon la nature de la cession (titres ou fonds).</t>
  </si>
  <si>
    <t>Reconstitution du BFR / stock à financer</t>
  </si>
  <si>
    <t>Vous payez les fournisseurs avant d'encaisser les clients.</t>
  </si>
  <si>
    <t>Investissements immédiats (normes, matériel)</t>
  </si>
  <si>
    <t>Ce que le cédant n'a pas fait ces trois dernières années.</t>
  </si>
  <si>
    <t>Trésorerie de sécurité (coussin)</t>
  </si>
  <si>
    <t>Le poste qu'on rogne en premier, et qui tue en premier.</t>
  </si>
  <si>
    <t>TOTAL À FINANCER</t>
  </si>
  <si>
    <t>C'est ce chiffre-là qu'il faut couvrir. Pas le prix.</t>
  </si>
  <si>
    <t>Écart avec le seul prix affiché</t>
  </si>
  <si>
    <t>Le montant que vous auriez oublié en ne budgétant que le prix.</t>
  </si>
  <si>
    <t>2.  Les ressources  (d'où vient l'argent)</t>
  </si>
  <si>
    <t>Ressource</t>
  </si>
  <si>
    <t>Remarque</t>
  </si>
  <si>
    <t>Apport personnel</t>
  </si>
  <si>
    <t>Le nerf de la guerre. La banque regarde d'abord ça.</t>
  </si>
  <si>
    <t>Prêt d'honneur (réseaux d'accompagnement)</t>
  </si>
  <si>
    <t>Sans intérêt ni garantie, il renforce l'apport aux yeux de la banque.</t>
  </si>
  <si>
    <t>Prêt bancaire</t>
  </si>
  <si>
    <t>Calibré sur la capacité de remboursement, pas sur vos espoirs.</t>
  </si>
  <si>
    <t>Crédit vendeur</t>
  </si>
  <si>
    <t>Le cédant vous fait crédit. Il prouve aussi qu'il croit à son affaire.</t>
  </si>
  <si>
    <t>Aides, subventions, autres</t>
  </si>
  <si>
    <t>À confirmer avant de les inscrire ici.</t>
  </si>
  <si>
    <t>TOTAL DES RESSOURCES</t>
  </si>
  <si>
    <t>Le plan tient-il debout ?</t>
  </si>
  <si>
    <t>Total à financer (onglet 1)</t>
  </si>
  <si>
    <t>ÉQUILIBRE  (ressources − besoins)</t>
  </si>
  <si>
    <t>Doit être positif ou nul. Négatif = il manque de l'argent.</t>
  </si>
  <si>
    <t>Contrôle</t>
  </si>
  <si>
    <t>Apport personnel / total à financer</t>
  </si>
  <si>
    <t>Les banques attendent en général un apport significatif. Sous 20-30 %, le dossier se durcit.</t>
  </si>
  <si>
    <t>Part financée par de la dette</t>
  </si>
  <si>
    <t>Prêt bancaire + crédit vendeur. Plus c'est haut, plus l'effet de levier joue — et le risque aussi.</t>
  </si>
  <si>
    <t>3.  Le remboursement  (le calcul que fait la banque)</t>
  </si>
  <si>
    <t>Votre banquier ne finance pas votre enthousiasme : il finance une capacité de remboursement. Ce tableau reproduit son raisonnement. Faites-le AVANT de négocier le prix, pas après.</t>
  </si>
  <si>
    <t>Le service de la dette</t>
  </si>
  <si>
    <t>Prêt bancaire (repris de l'onglet 2)</t>
  </si>
  <si>
    <t>Taux annuel du prêt bancaire</t>
  </si>
  <si>
    <t>À demander à votre banque. Ordre de grandeur illustratif ici.</t>
  </si>
  <si>
    <t>Durée du prêt bancaire</t>
  </si>
  <si>
    <t>Souvent 7 ans sur une reprise. Plus long allège l'annuité mais coûte plus cher.</t>
  </si>
  <si>
    <t>Annuité bancaire</t>
  </si>
  <si>
    <t>Ce que vous rembourserez chaque année, intérêts compris.</t>
  </si>
  <si>
    <t>Crédit vendeur (repris de l'onglet 2)</t>
  </si>
  <si>
    <t>Taux du crédit vendeur</t>
  </si>
  <si>
    <t>Souvent plus bas que la banque, parfois nul. Cela se négocie.</t>
  </si>
  <si>
    <t>Durée du crédit vendeur</t>
  </si>
  <si>
    <t>Annuité crédit vendeur</t>
  </si>
  <si>
    <t>Formule adaptée si le taux est nul (remboursement linéaire).</t>
  </si>
  <si>
    <t>SERVICE TOTAL DE LA DETTE (par an)</t>
  </si>
  <si>
    <t>La capacité de remboursement de l'affaire</t>
  </si>
  <si>
    <t>EBE retraité (voir le tableau de retraitement de l'EBE)</t>
  </si>
  <si>
    <t>L'EBE RETRAITÉ, pas l'EBE affiché par le cédant.</t>
  </si>
  <si>
    <t>− Rémunération que vous devez vous verser</t>
  </si>
  <si>
    <t>Vous devez vivre. Une reprise qui ne vous paie pas n'est pas un projet.</t>
  </si>
  <si>
    <t>− Investissements de maintien annuels</t>
  </si>
  <si>
    <t>L'outil s'use. Zéro investissement = facture différée, pas économie.</t>
  </si>
  <si>
    <t>− Impôt sur les sociétés (estimation)</t>
  </si>
  <si>
    <t>À affiner avec votre expert-comptable selon le montage.</t>
  </si>
  <si>
    <t>= Cash disponible pour rembourser</t>
  </si>
  <si>
    <t>Le verdict</t>
  </si>
  <si>
    <t>Capacité de remboursement (cash / service de la dette)</t>
  </si>
  <si>
    <t>Le ratio roi. Sous 1, l'affaire ne rembourse pas. Les banques veulent en général une marge de sécurité au-dessus de 1.</t>
  </si>
  <si>
    <t>Lecture</t>
  </si>
  <si>
    <t>Marge annuelle après remboursement</t>
  </si>
  <si>
    <t>Ce qu'il reste pour respirer. C'est votre coussin réel.</t>
  </si>
  <si>
    <t>Si le verdict est tendu ou négatif, ne trafiquez pas les hypothèses : c'est le prix qui est trop élevé, ou la dette trop lourde. Les leviers réels sont l'allongement de la durée, un crédit vendeur plus important, ou une renégociation du prix. Le tableau ne ment pas — les repreneurs,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</si>
</sst>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quot; €&quot;;(#,##0&quot; €&quot;);&quot;-&quot;"/>
    <numFmt numFmtId="165" formatCode="0.0%"/>
    <numFmt numFmtId="166" formatCode="0&quot; ans&quot;"/>
    <numFmt numFmtId="167" formatCode="0.00&quot;x&quot;"/>
  </numFmts>
  <fonts count="18" x14ac:knownFonts="1">
    <font>
      <color theme="1"/>
      <family val="2"/>
      <scheme val="minor"/>
      <sz val="11"/>
      <name val="Calibri"/>
    </font>
    <font>
      <b/>
      <color rgb="FFFFFFFF"/>
      <sz val="16"/>
      <name val="Arial"/>
    </font>
    <font>
      <b/>
      <color rgb="FF10243D"/>
      <sz val="11"/>
      <name val="Arial"/>
    </font>
    <font>
      <sz val="10"/>
      <name val="Arial"/>
    </font>
    <font>
      <b/>
      <color rgb="FF0000FF"/>
      <sz val="10"/>
      <name val="Arial"/>
    </font>
    <font>
      <b/>
      <color rgb="FF000000"/>
      <sz val="10"/>
      <name val="Arial"/>
    </font>
    <font>
      <b/>
      <color rgb="FF008000"/>
      <sz val="10"/>
      <name val="Arial"/>
    </font>
    <font>
      <b/>
      <color rgb="FF9E3B32"/>
      <sz val="11"/>
      <name val="Arial"/>
    </font>
    <font>
      <i/>
      <color rgb="FF33475B"/>
      <sz val="9"/>
      <name val="Arial"/>
    </font>
    <font>
      <b/>
      <color rgb="FFFFFFFF"/>
      <sz val="11"/>
      <name val="Arial"/>
    </font>
    <font>
      <b/>
      <color rgb="FFFFFFFF"/>
      <sz val="10"/>
      <name val="Arial"/>
    </font>
    <font>
      <color rgb="FF0000FF"/>
      <sz val="10"/>
      <name val="Arial"/>
    </font>
    <font>
      <b/>
      <color rgb="FF10243D"/>
      <sz val="12"/>
      <name val="Arial"/>
    </font>
    <font>
      <b/>
      <color rgb="FF10243D"/>
      <sz val="9"/>
      <name val="Arial"/>
    </font>
    <font>
      <b/>
      <color rgb="FF9E3B32"/>
      <sz val="10"/>
      <name val="Arial"/>
    </font>
    <font>
      <b/>
      <color rgb="FFFFFFFF"/>
      <sz val="12"/>
      <name val="Arial"/>
    </font>
    <font>
      <b/>
      <sz val="10"/>
      <name val="Arial"/>
    </font>
    <font>
      <b/>
      <color rgb="FF9E3B32"/>
      <sz val="9"/>
      <name val="Arial"/>
    </font>
  </fonts>
  <fills count="6">
    <fill>
      <patternFill patternType="none"/>
    </fill>
    <fill>
      <patternFill patternType="gray125"/>
    </fill>
    <fill>
      <patternFill patternType="solid">
        <fgColor rgb="FF10243D"/>
      </patternFill>
    </fill>
    <fill>
      <patternFill patternType="solid">
        <fgColor rgb="FFFFF9D6"/>
      </patternFill>
    </fill>
    <fill>
      <patternFill patternType="solid">
        <fgColor rgb="FFF7F5F0"/>
      </patternFill>
    </fill>
    <fill>
      <patternFill patternType="solid">
        <fgColor rgb="FFB8933D"/>
      </patternFill>
    </fill>
  </fills>
  <borders count="3">
    <border>
      <left/>
      <right/>
      <top/>
      <bottom/>
      <diagonal/>
    </border>
    <border>
      <left/>
      <right/>
      <top style="medium">
        <color rgb="FFB8933D"/>
      </top>
      <bottom/>
      <diagonal/>
    </border>
    <border>
      <left style="thin">
        <color rgb="FFE3DED2"/>
      </left>
      <right style="thin">
        <color rgb="FFE3DED2"/>
      </right>
      <top style="thin">
        <color rgb="FFE3DED2"/>
      </top>
      <bottom style="thin">
        <color rgb="FFE3DED2"/>
      </bottom>
      <diagonal/>
    </border>
  </borders>
  <cellStyleXfs count="1">
    <xf numFmtId="0" fontId="0" fillId="0" borderId="0"/>
  </cellStyleXfs>
  <cellXfs count="31">
    <xf numFmtId="0" fontId="0" fillId="0" borderId="0" xfId="0"/>
    <xf numFmtId="0" fontId="1" fillId="2" borderId="0" xfId="0" applyFont="1" applyFill="1" applyAlignment="1">
      <alignment vertical="center" indent="1"/>
    </xf>
    <xf numFmtId="0" fontId="0" fillId="0" borderId="0" xfId="0" applyAlignment="1">
      <alignment vertical="top" wrapText="1"/>
    </xf>
    <xf numFmtId="0" fontId="2" fillId="0" borderId="1" xfId="0" applyFont="1" applyBorder="1" applyAlignment="1">
      <alignment vertical="top" wrapText="1"/>
    </xf>
    <xf numFmtId="0" fontId="3" fillId="0" borderId="0" xfId="0" applyFont="1" applyAlignment="1">
      <alignment vertical="top" wrapText="1"/>
    </xf>
    <xf numFmtId="0" fontId="4" fillId="3" borderId="0" xfId="0" applyFont="1" applyFill="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top" wrapText="1"/>
    </xf>
    <xf numFmtId="0" fontId="8" fillId="0" borderId="0" xfId="0" applyFont="1" applyAlignment="1">
      <alignment vertical="top" wrapText="1"/>
    </xf>
    <xf numFmtId="0" fontId="3" fillId="4" borderId="2" xfId="0" applyFont="1" applyFill="1" applyBorder="1" applyAlignment="1">
      <alignment vertical="top" wrapText="1"/>
    </xf>
    <xf numFmtId="0" fontId="9" fillId="2" borderId="0" xfId="0" applyFont="1" applyFill="1" applyAlignment="1">
      <alignment vertical="center" indent="1"/>
    </xf>
    <xf numFmtId="0" fontId="10" fillId="5" borderId="0" xfId="0" applyFont="1" applyFill="1" applyAlignment="1">
      <alignment horizontal="left" indent="1"/>
    </xf>
    <xf numFmtId="0" fontId="10" fillId="5" borderId="0" xfId="0" applyFont="1" applyFill="1" applyAlignment="1">
      <alignment horizontal="center"/>
    </xf>
    <xf numFmtId="0" fontId="3" fillId="0" borderId="0" xfId="0" applyFont="1"/>
    <xf numFmtId="164" fontId="11" fillId="3" borderId="2" xfId="0" applyNumberFormat="1" applyFont="1" applyFill="1" applyBorder="1"/>
    <xf numFmtId="0" fontId="8" fillId="0" borderId="0" xfId="0" applyFont="1"/>
    <xf numFmtId="0" fontId="12" fillId="0" borderId="0" xfId="0" applyFont="1"/>
    <xf numFmtId="164" fontId="12" fillId="5" borderId="2" xfId="0" applyNumberFormat="1" applyFont="1" applyFill="1" applyBorder="1"/>
    <xf numFmtId="0" fontId="13" fillId="0" borderId="0" xfId="0" applyFont="1"/>
    <xf numFmtId="164" fontId="14" fillId="0" borderId="2" xfId="0" applyNumberFormat="1" applyFont="1" applyBorder="1"/>
    <xf numFmtId="0" fontId="2" fillId="0" borderId="1" xfId="0" applyFont="1" applyBorder="1"/>
    <xf numFmtId="164" fontId="6" fillId="0" borderId="2" xfId="0" applyNumberFormat="1" applyFont="1" applyBorder="1"/>
    <xf numFmtId="164" fontId="15" fillId="2" borderId="2" xfId="0" applyNumberFormat="1" applyFont="1" applyFill="1" applyBorder="1"/>
    <xf numFmtId="0" fontId="16" fillId="0" borderId="0" xfId="0" applyFont="1"/>
    <xf numFmtId="165" fontId="5" fillId="4" borderId="2" xfId="0" applyNumberFormat="1" applyFont="1" applyFill="1" applyBorder="1"/>
    <xf numFmtId="165" fontId="11" fillId="3" borderId="2" xfId="0" applyNumberFormat="1" applyFont="1" applyFill="1" applyBorder="1"/>
    <xf numFmtId="166" fontId="11" fillId="3" borderId="2" xfId="0" applyNumberFormat="1" applyFont="1" applyFill="1" applyBorder="1"/>
    <xf numFmtId="164" fontId="5" fillId="4" borderId="2" xfId="0" applyNumberFormat="1" applyFont="1" applyFill="1" applyBorder="1"/>
    <xf numFmtId="0" fontId="17" fillId="0" borderId="0" xfId="0" applyFont="1"/>
    <xf numFmtId="167" fontId="15" fillId="2" borderId="2"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7"/>
  <sheetViews>
    <sheetView workbookViewId="0" showGridLines="0"/>
  </sheetViews>
  <sheetFormatPr defaultRowHeight="15" outlineLevelRow="0" outlineLevelCol="0" x14ac:dyDescent="55"/>
  <cols>
    <col min="1" max="1" width="2" customWidth="1"/>
    <col min="2" max="2" width="104" customWidth="1"/>
  </cols>
  <sheetData>
    <row r="2" spans="2:2" x14ac:dyDescent="0.25">
      <c r="B2" s="1" t="s">
        <v>0</v>
      </c>
    </row>
    <row r="3" spans="2:2" x14ac:dyDescent="0.25">
      <c r="B3" s="1"/>
    </row>
    <row r="5" spans="2:2" x14ac:dyDescent="0.25">
      <c r="B5" s="2" t="s">
        <v>1</v>
      </c>
    </row>
    <row r="6" ht="22" customHeight="1" spans="2:2" x14ac:dyDescent="0.25">
      <c r="B6" s="3" t="s">
        <v>2</v>
      </c>
    </row>
    <row r="7" ht="45" customHeight="1" spans="2:2" x14ac:dyDescent="0.25">
      <c r="B7" s="4" t="s">
        <v>3</v>
      </c>
    </row>
    <row r="8" spans="2:2" x14ac:dyDescent="0.25">
      <c r="B8" s="2" t="s">
        <v>1</v>
      </c>
    </row>
    <row r="9" ht="22" customHeight="1" spans="2:2" x14ac:dyDescent="0.25">
      <c r="B9" s="3" t="s">
        <v>4</v>
      </c>
    </row>
    <row r="10" ht="15" customHeight="1" spans="2:2" x14ac:dyDescent="0.25">
      <c r="B10" s="4" t="s">
        <v>5</v>
      </c>
    </row>
    <row r="11" ht="15" customHeight="1" spans="2:2" x14ac:dyDescent="0.25">
      <c r="B11" s="4" t="s">
        <v>6</v>
      </c>
    </row>
    <row r="12" ht="15" customHeight="1" spans="2:2" x14ac:dyDescent="0.25">
      <c r="B12" s="4" t="s">
        <v>7</v>
      </c>
    </row>
    <row r="13" ht="30" customHeight="1" spans="2:2" x14ac:dyDescent="0.25">
      <c r="B13" s="4" t="s">
        <v>8</v>
      </c>
    </row>
    <row r="14" spans="2:2" x14ac:dyDescent="0.25">
      <c r="B14" s="2" t="s">
        <v>1</v>
      </c>
    </row>
    <row r="15" ht="22" customHeight="1" spans="2:2" x14ac:dyDescent="0.25">
      <c r="B15" s="3" t="s">
        <v>9</v>
      </c>
    </row>
    <row r="16" spans="2:2" x14ac:dyDescent="0.25">
      <c r="B16" s="5" t="s">
        <v>10</v>
      </c>
    </row>
    <row r="17" spans="2:2" x14ac:dyDescent="0.25">
      <c r="B17" s="6" t="s">
        <v>11</v>
      </c>
    </row>
    <row r="18" spans="2:2" x14ac:dyDescent="0.25">
      <c r="B18" s="7" t="s">
        <v>12</v>
      </c>
    </row>
    <row r="19" spans="2:2" x14ac:dyDescent="0.25">
      <c r="B19" s="2" t="s">
        <v>1</v>
      </c>
    </row>
    <row r="20" ht="22" customHeight="1" spans="2:2" x14ac:dyDescent="0.25">
      <c r="B20" s="3" t="s">
        <v>13</v>
      </c>
    </row>
    <row r="21" ht="30" customHeight="1" spans="2:2" x14ac:dyDescent="0.25">
      <c r="B21" s="4" t="s">
        <v>14</v>
      </c>
    </row>
    <row r="22" spans="2:2" x14ac:dyDescent="0.25">
      <c r="B22" s="2" t="s">
        <v>1</v>
      </c>
    </row>
    <row r="23" ht="22" customHeight="1" spans="2:2" x14ac:dyDescent="0.25">
      <c r="B23" s="8" t="s">
        <v>15</v>
      </c>
    </row>
    <row r="24" ht="60" customHeight="1" spans="2:2" x14ac:dyDescent="0.25">
      <c r="B24" s="4" t="s">
        <v>16</v>
      </c>
    </row>
    <row r="25" spans="2:2" x14ac:dyDescent="0.25">
      <c r="B25" s="2" t="s">
        <v>1</v>
      </c>
    </row>
    <row r="26" spans="2:2" x14ac:dyDescent="0.25">
      <c r="B26" s="9" t="s">
        <v>17</v>
      </c>
    </row>
    <row r="32" ht="22" customHeight="1" spans="2:2" x14ac:dyDescent="0.25">
      <c r="B32" s="8" t="s">
        <v>18</v>
      </c>
    </row>
    <row r="33" spans="2:2" x14ac:dyDescent="0.25">
      <c r="B33" s="10" t="s">
        <v>19</v>
      </c>
    </row>
    <row r="34" spans="2:2" x14ac:dyDescent="0.25">
      <c r="B34" s="10"/>
    </row>
    <row r="35" spans="2:2" x14ac:dyDescent="0.25">
      <c r="B35" s="10"/>
    </row>
    <row r="36" spans="2:2" x14ac:dyDescent="0.25">
      <c r="B36" s="10"/>
    </row>
    <row r="37" spans="2:2" x14ac:dyDescent="0.25">
      <c r="B37" s="10"/>
    </row>
  </sheetData>
  <mergeCells count="2">
    <mergeCell ref="B2:B3"/>
    <mergeCell ref="B33:B37"/>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5"/>
  <sheetViews>
    <sheetView workbookViewId="0" showGridLines="0"/>
  </sheetViews>
  <sheetFormatPr defaultRowHeight="15" outlineLevelRow="0" outlineLevelCol="0" x14ac:dyDescent="55"/>
  <cols>
    <col min="1" max="1" width="2" customWidth="1"/>
    <col min="2" max="2" width="50" customWidth="1"/>
    <col min="3" max="3" width="18" customWidth="1"/>
    <col min="4" max="4" width="62" customWidth="1"/>
  </cols>
  <sheetData>
    <row r="2" ht="24" customHeight="1" spans="2:4" x14ac:dyDescent="0.25">
      <c r="B2" s="11" t="s">
        <v>20</v>
      </c>
      <c r="C2" s="11"/>
      <c r="D2" s="11"/>
    </row>
    <row r="4" spans="2:4" x14ac:dyDescent="0.25">
      <c r="B4" s="9" t="s">
        <v>21</v>
      </c>
      <c r="C4" s="9"/>
      <c r="D4" s="9"/>
    </row>
    <row r="6" spans="2:4" x14ac:dyDescent="0.25">
      <c r="B6" s="12" t="s">
        <v>22</v>
      </c>
      <c r="C6" s="13" t="s">
        <v>23</v>
      </c>
      <c r="D6" s="13" t="s">
        <v>24</v>
      </c>
    </row>
    <row r="7" spans="2:4" x14ac:dyDescent="0.25">
      <c r="B7" s="14" t="s">
        <v>25</v>
      </c>
      <c r="C7" s="15">
        <v>270000</v>
      </c>
      <c r="D7" s="16" t="s">
        <v>26</v>
      </c>
    </row>
    <row r="8" spans="2:4" x14ac:dyDescent="0.25">
      <c r="B8" s="14" t="s">
        <v>27</v>
      </c>
      <c r="C8" s="15">
        <v>15000</v>
      </c>
      <c r="D8" s="16" t="s">
        <v>28</v>
      </c>
    </row>
    <row r="9" spans="2:4" x14ac:dyDescent="0.25">
      <c r="B9" s="14" t="s">
        <v>29</v>
      </c>
      <c r="C9" s="15">
        <v>8000</v>
      </c>
      <c r="D9" s="16" t="s">
        <v>30</v>
      </c>
    </row>
    <row r="10" spans="2:4" x14ac:dyDescent="0.25">
      <c r="B10" s="14" t="s">
        <v>31</v>
      </c>
      <c r="C10" s="15">
        <v>50000</v>
      </c>
      <c r="D10" s="16" t="s">
        <v>32</v>
      </c>
    </row>
    <row r="11" spans="2:4" x14ac:dyDescent="0.25">
      <c r="B11" s="14" t="s">
        <v>33</v>
      </c>
      <c r="C11" s="15">
        <v>12000</v>
      </c>
      <c r="D11" s="16" t="s">
        <v>34</v>
      </c>
    </row>
    <row r="12" spans="2:4" x14ac:dyDescent="0.25">
      <c r="B12" s="14" t="s">
        <v>35</v>
      </c>
      <c r="C12" s="15">
        <v>25000</v>
      </c>
      <c r="D12" s="16" t="s">
        <v>36</v>
      </c>
    </row>
    <row r="14" spans="2:4" x14ac:dyDescent="0.25">
      <c r="B14" s="17" t="s">
        <v>37</v>
      </c>
      <c r="C14" s="18">
        <f>SUM(C7:C12)</f>
      </c>
      <c r="D14" s="19" t="s">
        <v>38</v>
      </c>
    </row>
    <row r="15" spans="2:4" x14ac:dyDescent="0.25">
      <c r="B15" s="14" t="s">
        <v>39</v>
      </c>
      <c r="C15" s="20">
        <f>C14-C7</f>
      </c>
      <c r="D15" s="16" t="s">
        <v>40</v>
      </c>
    </row>
  </sheetData>
  <mergeCells count="2">
    <mergeCell ref="B2:D2"/>
    <mergeCell ref="B4:D4"/>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workbookViewId="0" showGridLines="0"/>
  </sheetViews>
  <sheetFormatPr defaultRowHeight="15" outlineLevelRow="0" outlineLevelCol="0" x14ac:dyDescent="55"/>
  <cols>
    <col min="1" max="1" width="2" customWidth="1"/>
    <col min="2" max="2" width="50" customWidth="1"/>
    <col min="3" max="3" width="18" customWidth="1"/>
    <col min="4" max="4" width="62" customWidth="1"/>
  </cols>
  <sheetData>
    <row r="2" ht="24" customHeight="1" spans="2:4" x14ac:dyDescent="0.25">
      <c r="B2" s="11" t="s">
        <v>41</v>
      </c>
      <c r="C2" s="11"/>
      <c r="D2" s="11"/>
    </row>
    <row r="5" spans="2:4" x14ac:dyDescent="0.25">
      <c r="B5" s="12" t="s">
        <v>42</v>
      </c>
      <c r="C5" s="13" t="s">
        <v>23</v>
      </c>
      <c r="D5" s="13" t="s">
        <v>43</v>
      </c>
    </row>
    <row r="6" spans="2:4" x14ac:dyDescent="0.25">
      <c r="B6" s="14" t="s">
        <v>44</v>
      </c>
      <c r="C6" s="15">
        <v>90000</v>
      </c>
      <c r="D6" s="16" t="s">
        <v>45</v>
      </c>
    </row>
    <row r="7" spans="2:4" x14ac:dyDescent="0.25">
      <c r="B7" s="14" t="s">
        <v>46</v>
      </c>
      <c r="C7" s="15">
        <v>20000</v>
      </c>
      <c r="D7" s="16" t="s">
        <v>47</v>
      </c>
    </row>
    <row r="8" spans="2:4" x14ac:dyDescent="0.25">
      <c r="B8" s="14" t="s">
        <v>48</v>
      </c>
      <c r="C8" s="15">
        <v>200000</v>
      </c>
      <c r="D8" s="16" t="s">
        <v>49</v>
      </c>
    </row>
    <row r="9" spans="2:4" x14ac:dyDescent="0.25">
      <c r="B9" s="14" t="s">
        <v>50</v>
      </c>
      <c r="C9" s="15">
        <v>45000</v>
      </c>
      <c r="D9" s="16" t="s">
        <v>51</v>
      </c>
    </row>
    <row r="10" spans="2:4" x14ac:dyDescent="0.25">
      <c r="B10" s="14" t="s">
        <v>52</v>
      </c>
      <c r="C10" s="15">
        <v>5000</v>
      </c>
      <c r="D10" s="16" t="s">
        <v>53</v>
      </c>
    </row>
    <row r="12" spans="2:3" x14ac:dyDescent="0.25">
      <c r="B12" s="17" t="s">
        <v>54</v>
      </c>
      <c r="C12" s="18">
        <f>SUM(C6:C10)</f>
      </c>
    </row>
    <row r="14" spans="2:4" x14ac:dyDescent="0.25">
      <c r="B14" s="21" t="s">
        <v>55</v>
      </c>
      <c r="C14" s="21"/>
      <c r="D14" s="21"/>
    </row>
    <row r="15" spans="2:3" x14ac:dyDescent="0.25">
      <c r="B15" s="14" t="s">
        <v>56</v>
      </c>
      <c r="C15" s="22">
        <f>'1. Le besoin réel'!C14</f>
      </c>
    </row>
    <row r="16" spans="2:4" x14ac:dyDescent="0.25">
      <c r="B16" s="17" t="s">
        <v>57</v>
      </c>
      <c r="C16" s="23">
        <f>C12-C15</f>
      </c>
      <c r="D16" s="19" t="s">
        <v>58</v>
      </c>
    </row>
    <row r="17" spans="2:4" x14ac:dyDescent="0.25">
      <c r="B17" s="14" t="s">
        <v>59</v>
      </c>
      <c r="C17" s="24">
        <f>IF(C16&gt;=0,"OK : le plan est bouclé","IL MANQUE DE L'ARGENT")</f>
      </c>
      <c r="D17" s="24"/>
    </row>
    <row r="19" spans="2:4" x14ac:dyDescent="0.25">
      <c r="B19" s="14" t="s">
        <v>60</v>
      </c>
      <c r="C19" s="25">
        <f>IFERROR(C6/C15,0)</f>
      </c>
      <c r="D19" s="16" t="s">
        <v>61</v>
      </c>
    </row>
    <row r="20" spans="2:4" x14ac:dyDescent="0.25">
      <c r="B20" s="14" t="s">
        <v>62</v>
      </c>
      <c r="C20" s="25">
        <f>IFERROR((C8+C9)/C15,0)</f>
      </c>
      <c r="D20" s="16" t="s">
        <v>63</v>
      </c>
    </row>
  </sheetData>
  <mergeCells count="3">
    <mergeCell ref="B2:D2"/>
    <mergeCell ref="B14:D14"/>
    <mergeCell ref="C17:D17"/>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5"/>
  <sheetViews>
    <sheetView workbookViewId="0" showGridLines="0"/>
  </sheetViews>
  <sheetFormatPr defaultRowHeight="15" outlineLevelRow="0" outlineLevelCol="0" x14ac:dyDescent="55"/>
  <cols>
    <col min="1" max="1" width="2" customWidth="1"/>
    <col min="2" max="2" width="50" customWidth="1"/>
    <col min="3" max="3" width="18" customWidth="1"/>
    <col min="4" max="4" width="62" customWidth="1"/>
  </cols>
  <sheetData>
    <row r="2" ht="24" customHeight="1" spans="2:4" x14ac:dyDescent="0.25">
      <c r="B2" s="11" t="s">
        <v>64</v>
      </c>
      <c r="C2" s="11"/>
      <c r="D2" s="11"/>
    </row>
    <row r="4" spans="2:4" x14ac:dyDescent="0.25">
      <c r="B4" s="9" t="s">
        <v>65</v>
      </c>
      <c r="C4" s="9"/>
      <c r="D4" s="9"/>
    </row>
    <row r="6" spans="2:4" x14ac:dyDescent="0.25">
      <c r="B6" s="21" t="s">
        <v>66</v>
      </c>
      <c r="C6" s="21"/>
      <c r="D6" s="21"/>
    </row>
    <row r="7" spans="2:4" x14ac:dyDescent="0.25">
      <c r="B7" s="12" t="s">
        <v>1</v>
      </c>
      <c r="C7" s="13" t="s">
        <v>23</v>
      </c>
      <c r="D7" s="13" t="s">
        <v>1</v>
      </c>
    </row>
    <row r="8" spans="2:3" x14ac:dyDescent="0.25">
      <c r="B8" s="14" t="s">
        <v>67</v>
      </c>
      <c r="C8" s="22">
        <f>'2. Les ressources'!C8</f>
      </c>
    </row>
    <row r="9" spans="2:4" x14ac:dyDescent="0.25">
      <c r="B9" s="14" t="s">
        <v>68</v>
      </c>
      <c r="C9" s="26">
        <v>0.042</v>
      </c>
      <c r="D9" s="16" t="s">
        <v>69</v>
      </c>
    </row>
    <row r="10" spans="2:4" x14ac:dyDescent="0.25">
      <c r="B10" s="14" t="s">
        <v>70</v>
      </c>
      <c r="C10" s="27">
        <v>7</v>
      </c>
      <c r="D10" s="16" t="s">
        <v>71</v>
      </c>
    </row>
    <row r="11" spans="2:4" x14ac:dyDescent="0.25">
      <c r="B11" s="24" t="s">
        <v>72</v>
      </c>
      <c r="C11" s="28">
        <f>IFERROR(-PMT(C9,C10,C8),0)</f>
      </c>
      <c r="D11" s="16" t="s">
        <v>73</v>
      </c>
    </row>
    <row r="13" spans="2:3" x14ac:dyDescent="0.25">
      <c r="B13" s="14" t="s">
        <v>74</v>
      </c>
      <c r="C13" s="22">
        <f>'2. Les ressources'!C9</f>
      </c>
    </row>
    <row r="14" spans="2:4" x14ac:dyDescent="0.25">
      <c r="B14" s="14" t="s">
        <v>75</v>
      </c>
      <c r="C14" s="26">
        <v>0.02</v>
      </c>
      <c r="D14" s="16" t="s">
        <v>76</v>
      </c>
    </row>
    <row r="15" spans="2:3" x14ac:dyDescent="0.25">
      <c r="B15" s="14" t="s">
        <v>77</v>
      </c>
      <c r="C15" s="27">
        <v>4</v>
      </c>
    </row>
    <row r="16" spans="2:4" x14ac:dyDescent="0.25">
      <c r="B16" s="24" t="s">
        <v>78</v>
      </c>
      <c r="C16" s="28">
        <f>IFERROR(IF(C14=0,IF(C15=0,0,C13/C15),-PMT(C14,C15,C13)),0)</f>
      </c>
      <c r="D16" s="16" t="s">
        <v>79</v>
      </c>
    </row>
    <row r="18" spans="2:3" x14ac:dyDescent="0.25">
      <c r="B18" s="17" t="s">
        <v>80</v>
      </c>
      <c r="C18" s="18">
        <f>C11+C16</f>
      </c>
    </row>
    <row r="20" spans="2:4" x14ac:dyDescent="0.25">
      <c r="B20" s="21" t="s">
        <v>81</v>
      </c>
      <c r="C20" s="21"/>
      <c r="D20" s="21"/>
    </row>
    <row r="21" spans="2:4" x14ac:dyDescent="0.25">
      <c r="B21" s="14" t="s">
        <v>82</v>
      </c>
      <c r="C21" s="15">
        <v>86000</v>
      </c>
      <c r="D21" s="29" t="s">
        <v>83</v>
      </c>
    </row>
    <row r="22" spans="2:4" x14ac:dyDescent="0.25">
      <c r="B22" s="14" t="s">
        <v>84</v>
      </c>
      <c r="C22" s="15">
        <v>45000</v>
      </c>
      <c r="D22" s="16" t="s">
        <v>85</v>
      </c>
    </row>
    <row r="23" spans="2:4" x14ac:dyDescent="0.25">
      <c r="B23" s="14" t="s">
        <v>86</v>
      </c>
      <c r="C23" s="15">
        <v>9000</v>
      </c>
      <c r="D23" s="16" t="s">
        <v>87</v>
      </c>
    </row>
    <row r="24" spans="2:4" x14ac:dyDescent="0.25">
      <c r="B24" s="14" t="s">
        <v>88</v>
      </c>
      <c r="C24" s="15">
        <v>6000</v>
      </c>
      <c r="D24" s="16" t="s">
        <v>89</v>
      </c>
    </row>
    <row r="25" spans="2:3" x14ac:dyDescent="0.25">
      <c r="B25" s="24" t="s">
        <v>90</v>
      </c>
      <c r="C25" s="28">
        <f>C21-C22-C23-C24</f>
      </c>
    </row>
    <row r="27" spans="2:4" x14ac:dyDescent="0.25">
      <c r="B27" s="21" t="s">
        <v>91</v>
      </c>
      <c r="C27" s="21"/>
      <c r="D27" s="21"/>
    </row>
    <row r="28" spans="2:4" x14ac:dyDescent="0.25">
      <c r="B28" s="17" t="s">
        <v>92</v>
      </c>
      <c r="C28" s="30">
        <f>IFERROR(C25/C18,0)</f>
      </c>
      <c r="D28" s="19" t="s">
        <v>93</v>
      </c>
    </row>
    <row r="29" spans="2:4" x14ac:dyDescent="0.25">
      <c r="B29" s="14" t="s">
        <v>94</v>
      </c>
      <c r="C29" s="24">
        <f>IF(C18=0,"Aucune dette",IF(C28&lt;1,"NON FINANÇABLE : l'affaire ne couvre pas ses annuités",IF(C28&lt;1.2,"TENDU : aucune marge en cas d'imprévu","CONFORTABLE : il reste du mou")))</f>
      </c>
      <c r="D29" s="24"/>
    </row>
    <row r="31" spans="2:4" x14ac:dyDescent="0.25">
      <c r="B31" s="14" t="s">
        <v>95</v>
      </c>
      <c r="C31" s="28">
        <f>C25-C18</f>
      </c>
      <c r="D31" s="16" t="s">
        <v>96</v>
      </c>
    </row>
    <row r="33" spans="2:4" x14ac:dyDescent="0.25">
      <c r="B33" s="10" t="s">
        <v>97</v>
      </c>
      <c r="C33" s="10"/>
      <c r="D33" s="10"/>
    </row>
    <row r="34" spans="2:4" x14ac:dyDescent="0.25">
      <c r="B34" s="10"/>
      <c r="C34" s="10"/>
      <c r="D34" s="10"/>
    </row>
    <row r="35" spans="2:4" x14ac:dyDescent="0.25">
      <c r="B35" s="10"/>
      <c r="C35" s="10"/>
      <c r="D35" s="10"/>
    </row>
  </sheetData>
  <mergeCells count="7">
    <mergeCell ref="B2:D2"/>
    <mergeCell ref="B4:D4"/>
    <mergeCell ref="B6:D6"/>
    <mergeCell ref="B20:D20"/>
    <mergeCell ref="B27:D27"/>
    <mergeCell ref="C29:D29"/>
    <mergeCell ref="B33:D35"/>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Mode d'emploi</vt:lpstr>
      <vt:lpstr>1. Le besoin réel</vt:lpstr>
      <vt:lpstr>2. Les ressources</vt:lpstr>
      <vt:lpstr>3. Le remboursement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Cession-Affaire</dc:creator>
  <dc:title/>
  <dc:subject/>
  <dc:description/>
  <cp:keywords/>
  <cp:category/>
  <cp:lastModifiedBy>Unknown</cp:lastModifiedBy>
  <dcterms:created xsi:type="dcterms:W3CDTF">2026-07-16T07:40:03Z</dcterms:created>
  <dcterms:modified xsi:type="dcterms:W3CDTF">2026-07-16T07:40:03Z</dcterms:modified>
</cp:coreProperties>
</file>